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Information" sheetId="1" r:id="rId1"/>
    <sheet name="FMV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<sst xmlns="http://schemas.openxmlformats.org/spreadsheetml/2006/main" count="53" uniqueCount="49">
  <si>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Employee's Name:</t>
  </si>
  <si>
    <t>Lease Table Method</t>
  </si>
  <si>
    <t>Automobile Fair Market Value</t>
  </si>
  <si>
    <t>Annual Lease Value</t>
  </si>
  <si>
    <t>Optional Method</t>
  </si>
  <si>
    <t>Date made available to employee or</t>
  </si>
  <si>
    <t>1.</t>
  </si>
  <si>
    <t>2.</t>
  </si>
  <si>
    <t>Type of Vehicle (Make/Model/Year):</t>
  </si>
  <si>
    <t>Date Vehicle Acquired By Employer:</t>
  </si>
  <si>
    <t>3.</t>
  </si>
  <si>
    <t>Period of Employee Use During Year:</t>
  </si>
  <si>
    <t>General Information:</t>
  </si>
  <si>
    <t>4.</t>
  </si>
  <si>
    <t>Fair Market Value of this vehicle at the later of:</t>
  </si>
  <si>
    <t>January 1 of year following fourth year of employee's use:</t>
  </si>
  <si>
    <t>5.</t>
  </si>
  <si>
    <t>Number of Days Available for Employee Use:</t>
  </si>
  <si>
    <t>6.</t>
  </si>
  <si>
    <t>Total Miles Driven During the Year:</t>
  </si>
  <si>
    <t>7.</t>
  </si>
  <si>
    <t>Total Number of Business Miles Drive:</t>
  </si>
  <si>
    <t>8.</t>
  </si>
  <si>
    <t>Payments of Employee to Employer for Personal Use:</t>
  </si>
  <si>
    <t>9.</t>
  </si>
  <si>
    <t>10.</t>
  </si>
  <si>
    <t>11.</t>
  </si>
  <si>
    <t>12.</t>
  </si>
  <si>
    <t>Number of one-way commutes during the year:</t>
  </si>
  <si>
    <t>Annual Lease Value:</t>
  </si>
  <si>
    <t>Prorated Lease Value:</t>
  </si>
  <si>
    <t>Gasoline Cost:</t>
  </si>
  <si>
    <t>Total Number of Personal Miles:</t>
  </si>
  <si>
    <t>Percent Personal Use:</t>
  </si>
  <si>
    <t>Value of Personal Use:</t>
  </si>
  <si>
    <t>Compensation to Employee:</t>
  </si>
  <si>
    <t>Are Total Miles greater than 10,000?</t>
  </si>
  <si>
    <t>Total Compensation:</t>
  </si>
  <si>
    <t>13.</t>
  </si>
  <si>
    <t>Commuting Method</t>
  </si>
  <si>
    <t>Personal Use of Employer Vehicle</t>
  </si>
  <si>
    <t>Is commuting the only personal use of this vehicle? (Yes/No)</t>
  </si>
  <si>
    <r>
      <t xml:space="preserve">Is there a </t>
    </r>
    <r>
      <rPr>
        <u val="single"/>
        <sz val="10"/>
        <rFont val="Arial"/>
        <family val="2"/>
      </rPr>
      <t>written</t>
    </r>
    <r>
      <rPr>
        <sz val="10"/>
        <rFont val="Arial"/>
        <family val="2"/>
      </rPr>
      <t xml:space="preserve"> policy prohibiting personal use? (Yes/No)</t>
    </r>
  </si>
  <si>
    <t>Commuting required by "bona-fide non-compensating business reasons? (Yes/No)</t>
  </si>
  <si>
    <t>Is the employee one other than an officer or owner of the company? (Yes/No)</t>
  </si>
  <si>
    <t>Worksheet to Compute Compensation For</t>
  </si>
  <si>
    <t>(Fair Market Value * 25% + 500)</t>
  </si>
  <si>
    <t>Is Fair Market Value less than $56,100?</t>
  </si>
  <si>
    <t>Calendar Year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</si>
</sst>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mm/dd/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0" fontId="1" fillId="0" borderId="0" xfId="0" applyNumberFormat="1" applyFont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F7" sqref="F7:J7"/>
    </sheetView>
  </sheetViews>
  <sheetFormatPr defaultColWidth="9.140625" defaultRowHeight="17.25" customHeight="1"/>
  <cols>
    <col min="1" max="1" width="4.8515625" style="7" customWidth="1"/>
    <col min="2" max="2" width="3.28125" style="9" customWidth="1"/>
    <col min="3" max="3" width="11.00390625" style="7" customWidth="1"/>
    <col min="4" max="4" width="12.7109375" style="7" customWidth="1"/>
    <col min="5" max="5" width="8.421875" style="7" customWidth="1"/>
    <col min="6" max="7" width="9.140625" style="7" customWidth="1"/>
    <col min="8" max="8" width="9.140625" style="8" customWidth="1"/>
    <col min="9" max="9" width="8.7109375" style="8" customWidth="1"/>
    <col min="10" max="10" width="10.7109375" style="8" customWidth="1"/>
    <col min="11" max="16384" width="9.140625" style="7" customWidth="1"/>
  </cols>
  <sheetData>
    <row r="1" spans="1:10" ht="19.5" customHeight="1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9.5" customHeight="1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3" ht="17.25" customHeight="1">
      <c r="A4" s="18" t="s">
        <v>48</v>
      </c>
      <c r="B4" s="18"/>
      <c r="C4" s="18"/>
    </row>
    <row r="5" spans="7:10" ht="17.25" customHeight="1">
      <c r="G5" s="10" t="s">
        <v>35</v>
      </c>
      <c r="J5" s="11">
        <f>IF(H42=0,IF(H38=0,H32,MIN(H32,H38)),MIN(H32,H38,H42))</f>
        <v>0</v>
      </c>
    </row>
    <row r="6" spans="1:10" ht="17.25" customHeight="1">
      <c r="A6" s="7" t="s">
        <v>0</v>
      </c>
      <c r="D6" s="22"/>
      <c r="E6" s="22"/>
      <c r="F6" s="22"/>
      <c r="G6" s="22"/>
      <c r="H6" s="22"/>
      <c r="I6" s="22"/>
      <c r="J6" s="22"/>
    </row>
    <row r="7" spans="2:10" ht="17.25" customHeight="1">
      <c r="B7" s="9" t="s">
        <v>6</v>
      </c>
      <c r="C7" s="7" t="s">
        <v>8</v>
      </c>
      <c r="D7" s="8"/>
      <c r="E7" s="8"/>
      <c r="F7" s="22"/>
      <c r="G7" s="22"/>
      <c r="H7" s="22"/>
      <c r="I7" s="22"/>
      <c r="J7" s="22"/>
    </row>
    <row r="8" spans="2:10" ht="17.25" customHeight="1">
      <c r="B8" s="9" t="s">
        <v>7</v>
      </c>
      <c r="C8" s="7" t="s">
        <v>9</v>
      </c>
      <c r="D8" s="8"/>
      <c r="E8" s="8"/>
      <c r="F8" s="25"/>
      <c r="G8" s="26"/>
      <c r="H8" s="26"/>
      <c r="I8" s="26"/>
      <c r="J8" s="26"/>
    </row>
    <row r="9" spans="2:10" ht="17.25" customHeight="1">
      <c r="B9" s="9" t="s">
        <v>10</v>
      </c>
      <c r="C9" s="7" t="s">
        <v>11</v>
      </c>
      <c r="D9" s="8"/>
      <c r="E9" s="8"/>
      <c r="F9" s="26"/>
      <c r="G9" s="26"/>
      <c r="H9" s="26"/>
      <c r="I9" s="26"/>
      <c r="J9" s="26"/>
    </row>
    <row r="11" ht="17.25" customHeight="1">
      <c r="A11" s="7" t="s">
        <v>12</v>
      </c>
    </row>
    <row r="12" spans="2:3" ht="17.25" customHeight="1">
      <c r="B12" s="9" t="s">
        <v>13</v>
      </c>
      <c r="C12" s="7" t="s">
        <v>14</v>
      </c>
    </row>
    <row r="13" ht="17.25" customHeight="1">
      <c r="C13" s="7" t="s">
        <v>5</v>
      </c>
    </row>
    <row r="14" spans="3:10" ht="17.25" customHeight="1">
      <c r="C14" s="7" t="s">
        <v>15</v>
      </c>
      <c r="I14" s="12"/>
      <c r="J14" s="3"/>
    </row>
    <row r="15" spans="2:10" ht="17.25" customHeight="1">
      <c r="B15" s="9" t="s">
        <v>16</v>
      </c>
      <c r="C15" s="7" t="s">
        <v>17</v>
      </c>
      <c r="I15" s="12"/>
      <c r="J15" s="4"/>
    </row>
    <row r="16" spans="2:10" ht="17.25" customHeight="1">
      <c r="B16" s="9" t="s">
        <v>18</v>
      </c>
      <c r="C16" s="7" t="s">
        <v>19</v>
      </c>
      <c r="I16" s="12"/>
      <c r="J16" s="4"/>
    </row>
    <row r="17" spans="2:10" ht="17.25" customHeight="1">
      <c r="B17" s="9" t="s">
        <v>20</v>
      </c>
      <c r="C17" s="7" t="s">
        <v>21</v>
      </c>
      <c r="I17" s="12"/>
      <c r="J17" s="4"/>
    </row>
    <row r="18" spans="2:10" ht="17.25" customHeight="1">
      <c r="B18" s="9" t="s">
        <v>22</v>
      </c>
      <c r="C18" s="7" t="s">
        <v>23</v>
      </c>
      <c r="I18" s="12"/>
      <c r="J18" s="4"/>
    </row>
    <row r="19" spans="2:10" ht="17.25" customHeight="1">
      <c r="B19" s="9" t="s">
        <v>24</v>
      </c>
      <c r="C19" s="7" t="s">
        <v>41</v>
      </c>
      <c r="I19" s="12"/>
      <c r="J19" s="4"/>
    </row>
    <row r="20" spans="2:10" ht="17.25" customHeight="1">
      <c r="B20" s="9" t="s">
        <v>25</v>
      </c>
      <c r="C20" s="7" t="s">
        <v>42</v>
      </c>
      <c r="I20" s="12"/>
      <c r="J20" s="4"/>
    </row>
    <row r="21" spans="2:10" ht="17.25" customHeight="1">
      <c r="B21" s="9" t="s">
        <v>26</v>
      </c>
      <c r="C21" s="7" t="s">
        <v>43</v>
      </c>
      <c r="J21" s="3"/>
    </row>
    <row r="22" spans="2:10" ht="17.25" customHeight="1">
      <c r="B22" s="9" t="s">
        <v>27</v>
      </c>
      <c r="C22" s="7" t="s">
        <v>44</v>
      </c>
      <c r="J22" s="3"/>
    </row>
    <row r="23" spans="2:10" ht="17.25" customHeight="1">
      <c r="B23" s="9" t="s">
        <v>38</v>
      </c>
      <c r="C23" s="7" t="s">
        <v>28</v>
      </c>
      <c r="I23" s="12"/>
      <c r="J23" s="3"/>
    </row>
    <row r="25" spans="1:10" ht="17.25" customHeight="1">
      <c r="A25" s="24" t="s">
        <v>1</v>
      </c>
      <c r="B25" s="24"/>
      <c r="C25" s="24"/>
      <c r="H25" s="14"/>
      <c r="I25" s="14"/>
      <c r="J25" s="14"/>
    </row>
    <row r="26" spans="3:10" ht="17.25" customHeight="1">
      <c r="C26" s="7" t="s">
        <v>29</v>
      </c>
      <c r="H26" s="19">
        <v>0</v>
      </c>
      <c r="I26" s="19"/>
      <c r="J26" s="19"/>
    </row>
    <row r="27" spans="3:10" ht="17.25" customHeight="1">
      <c r="C27" s="7" t="s">
        <v>30</v>
      </c>
      <c r="H27" s="19">
        <f>H26*(J15/365)</f>
        <v>0</v>
      </c>
      <c r="I27" s="19"/>
      <c r="J27" s="19"/>
    </row>
    <row r="28" spans="3:10" ht="17.25" customHeight="1">
      <c r="C28" s="7" t="s">
        <v>31</v>
      </c>
      <c r="H28" s="19">
        <f>J16*0.055</f>
        <v>0</v>
      </c>
      <c r="I28" s="19"/>
      <c r="J28" s="19"/>
    </row>
    <row r="29" spans="3:10" ht="17.25" customHeight="1">
      <c r="C29" s="7" t="s">
        <v>32</v>
      </c>
      <c r="H29" s="20">
        <f>J16-J17</f>
        <v>0</v>
      </c>
      <c r="I29" s="20"/>
      <c r="J29" s="20"/>
    </row>
    <row r="30" spans="3:10" ht="17.25" customHeight="1">
      <c r="C30" s="7" t="s">
        <v>33</v>
      </c>
      <c r="H30" s="21">
        <f>IF(J16=0,0,H29/J16)</f>
        <v>0</v>
      </c>
      <c r="I30" s="21"/>
      <c r="J30" s="21"/>
    </row>
    <row r="31" spans="3:10" ht="17.25" customHeight="1">
      <c r="C31" s="7" t="s">
        <v>34</v>
      </c>
      <c r="H31" s="19">
        <f>(H27+H28)*H30</f>
        <v>0</v>
      </c>
      <c r="I31" s="19"/>
      <c r="J31" s="19"/>
    </row>
    <row r="32" spans="3:10" ht="17.25" customHeight="1">
      <c r="C32" s="7" t="s">
        <v>35</v>
      </c>
      <c r="H32" s="19">
        <f>H31-J18</f>
        <v>0</v>
      </c>
      <c r="I32" s="19"/>
      <c r="J32" s="19"/>
    </row>
    <row r="33" spans="8:10" ht="15" customHeight="1">
      <c r="H33" s="14"/>
      <c r="I33" s="14"/>
      <c r="J33" s="14"/>
    </row>
    <row r="34" spans="1:10" ht="17.25" customHeight="1">
      <c r="A34" s="10" t="s">
        <v>4</v>
      </c>
      <c r="H34" s="14"/>
      <c r="I34" s="14"/>
      <c r="J34" s="14"/>
    </row>
    <row r="35" spans="3:10" ht="17.25" customHeight="1">
      <c r="C35" s="7" t="s">
        <v>47</v>
      </c>
      <c r="H35" s="19">
        <f>IF(J14="",0,IF(J14&lt;56100,"Yes","No"))</f>
        <v>0</v>
      </c>
      <c r="I35" s="19"/>
      <c r="J35" s="19"/>
    </row>
    <row r="36" spans="3:10" ht="17.25" customHeight="1">
      <c r="C36" s="7" t="s">
        <v>36</v>
      </c>
      <c r="H36" s="19">
        <f>IF(J16="",0,IF(J16&gt;10000,"Yes","No"))</f>
        <v>0</v>
      </c>
      <c r="I36" s="19"/>
      <c r="J36" s="19"/>
    </row>
    <row r="37" spans="3:10" ht="17.25" customHeight="1">
      <c r="C37" s="7" t="s">
        <v>37</v>
      </c>
      <c r="H37" s="19">
        <f>(J16-J17)*0.585</f>
        <v>0</v>
      </c>
      <c r="I37" s="19"/>
      <c r="J37" s="19"/>
    </row>
    <row r="38" spans="3:10" ht="17.25" customHeight="1">
      <c r="C38" s="7" t="s">
        <v>35</v>
      </c>
      <c r="H38" s="19">
        <f>IF(H35="Yes",IF(H36="Yes",H37-J18,""),"")</f>
      </c>
      <c r="I38" s="19"/>
      <c r="J38" s="19"/>
    </row>
    <row r="39" spans="8:10" ht="12.75" customHeight="1">
      <c r="H39" s="23"/>
      <c r="I39" s="23"/>
      <c r="J39" s="23"/>
    </row>
    <row r="40" spans="1:10" ht="17.25" customHeight="1">
      <c r="A40" s="10" t="s">
        <v>39</v>
      </c>
      <c r="H40" s="23"/>
      <c r="I40" s="23"/>
      <c r="J40" s="23"/>
    </row>
    <row r="41" spans="3:10" ht="17.25" customHeight="1">
      <c r="C41" s="7" t="s">
        <v>37</v>
      </c>
      <c r="H41" s="19">
        <f>IF(J23="","",J23*1.5)</f>
      </c>
      <c r="I41" s="19"/>
      <c r="J41" s="19"/>
    </row>
    <row r="42" spans="3:10" ht="17.25" customHeight="1">
      <c r="C42" s="7" t="s">
        <v>35</v>
      </c>
      <c r="H42" s="19">
        <f>IF(J19="Yes",IF(J20="Yes",IF(J21="Yes",IF(J22="Yes",H41-J18),""),""),"")</f>
      </c>
      <c r="I42" s="19"/>
      <c r="J42" s="19"/>
    </row>
    <row r="43" spans="8:10" ht="17.25" customHeight="1">
      <c r="H43" s="14"/>
      <c r="I43" s="14"/>
      <c r="J43" s="14"/>
    </row>
  </sheetData>
  <sheetProtection password="CAF2" sheet="1" selectLockedCells="1"/>
  <mergeCells count="23">
    <mergeCell ref="H27:J27"/>
    <mergeCell ref="A25:C25"/>
    <mergeCell ref="F7:J7"/>
    <mergeCell ref="F8:J8"/>
    <mergeCell ref="F9:J9"/>
    <mergeCell ref="H41:J41"/>
    <mergeCell ref="H42:J42"/>
    <mergeCell ref="H32:J32"/>
    <mergeCell ref="H35:J35"/>
    <mergeCell ref="H36:J36"/>
    <mergeCell ref="H37:J37"/>
    <mergeCell ref="H39:J39"/>
    <mergeCell ref="H40:J40"/>
    <mergeCell ref="A1:J1"/>
    <mergeCell ref="A2:J2"/>
    <mergeCell ref="A4:C4"/>
    <mergeCell ref="H38:J38"/>
    <mergeCell ref="H28:J28"/>
    <mergeCell ref="H29:J29"/>
    <mergeCell ref="H30:J30"/>
    <mergeCell ref="H31:J31"/>
    <mergeCell ref="D6:J6"/>
    <mergeCell ref="H26:J26"/>
  </mergeCells>
  <conditionalFormatting sqref="H26:J32 H35:J42 J5">
    <cfRule type="cellIs" priority="1" dxfId="0" operator="equal" stopIfTrue="1">
      <formula>0</formula>
    </cfRule>
  </conditionalFormatting>
  <printOptions/>
  <pageMargins left="0.75" right="0.75" top="0.6" bottom="0.63" header="0.3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27.421875" style="1" customWidth="1"/>
    <col min="2" max="2" width="27.421875" style="6" customWidth="1"/>
  </cols>
  <sheetData>
    <row r="1" spans="1:2" ht="13.5" thickBot="1">
      <c r="A1" s="2" t="s">
        <v>2</v>
      </c>
      <c r="B1" s="5" t="s">
        <v>3</v>
      </c>
    </row>
    <row r="2" spans="1:2" ht="12.75">
      <c r="A2" s="1">
        <v>0</v>
      </c>
      <c r="B2" s="6">
        <v>600</v>
      </c>
    </row>
    <row r="3" spans="1:2" ht="12.75">
      <c r="A3" s="1">
        <v>1000</v>
      </c>
      <c r="B3" s="6">
        <v>850</v>
      </c>
    </row>
    <row r="4" spans="1:2" ht="12.75">
      <c r="A4" s="1">
        <v>2000</v>
      </c>
      <c r="B4" s="6">
        <v>1100</v>
      </c>
    </row>
    <row r="5" spans="1:2" ht="12.75">
      <c r="A5" s="1">
        <v>3000</v>
      </c>
      <c r="B5" s="6">
        <v>1350</v>
      </c>
    </row>
    <row r="6" spans="1:2" ht="12.75">
      <c r="A6" s="1">
        <v>4000</v>
      </c>
      <c r="B6" s="6">
        <v>1600</v>
      </c>
    </row>
    <row r="7" spans="1:2" ht="12.75">
      <c r="A7" s="1">
        <v>5000</v>
      </c>
      <c r="B7" s="6">
        <v>1850</v>
      </c>
    </row>
    <row r="8" spans="1:2" ht="12.75">
      <c r="A8" s="1">
        <v>6000</v>
      </c>
      <c r="B8" s="6">
        <v>2100</v>
      </c>
    </row>
    <row r="9" spans="1:2" ht="12.75">
      <c r="A9" s="1">
        <v>7000</v>
      </c>
      <c r="B9" s="6">
        <v>2350</v>
      </c>
    </row>
    <row r="10" spans="1:2" ht="12.75">
      <c r="A10" s="1">
        <v>8000</v>
      </c>
      <c r="B10" s="6">
        <v>2600</v>
      </c>
    </row>
    <row r="11" spans="1:2" ht="12.75">
      <c r="A11" s="1">
        <v>9000</v>
      </c>
      <c r="B11" s="6">
        <v>2850</v>
      </c>
    </row>
    <row r="12" spans="1:2" ht="12.75">
      <c r="A12" s="1">
        <v>10000</v>
      </c>
      <c r="B12" s="6">
        <v>3100</v>
      </c>
    </row>
    <row r="13" spans="1:2" ht="12.75">
      <c r="A13" s="1">
        <v>11000</v>
      </c>
      <c r="B13" s="6">
        <v>3350</v>
      </c>
    </row>
    <row r="14" spans="1:2" ht="12.75">
      <c r="A14" s="1">
        <v>12000</v>
      </c>
      <c r="B14" s="6">
        <v>3600</v>
      </c>
    </row>
    <row r="15" spans="1:2" ht="12.75">
      <c r="A15" s="1">
        <v>13000</v>
      </c>
      <c r="B15" s="6">
        <v>3850</v>
      </c>
    </row>
    <row r="16" spans="1:2" ht="12.75">
      <c r="A16" s="1">
        <v>14000</v>
      </c>
      <c r="B16" s="6">
        <v>4100</v>
      </c>
    </row>
    <row r="17" spans="1:2" ht="12.75">
      <c r="A17" s="1">
        <v>15000</v>
      </c>
      <c r="B17" s="6">
        <v>4350</v>
      </c>
    </row>
    <row r="18" spans="1:2" ht="12.75">
      <c r="A18" s="1">
        <v>16000</v>
      </c>
      <c r="B18" s="6">
        <v>4600</v>
      </c>
    </row>
    <row r="19" spans="1:2" ht="12.75">
      <c r="A19" s="1">
        <v>17000</v>
      </c>
      <c r="B19" s="6">
        <v>4850</v>
      </c>
    </row>
    <row r="20" spans="1:2" ht="12.75">
      <c r="A20" s="1">
        <v>18000</v>
      </c>
      <c r="B20" s="6">
        <v>5100</v>
      </c>
    </row>
    <row r="21" spans="1:2" ht="12.75">
      <c r="A21" s="1">
        <v>19000</v>
      </c>
      <c r="B21" s="6">
        <v>5350</v>
      </c>
    </row>
    <row r="22" spans="1:2" ht="12.75">
      <c r="A22" s="1">
        <v>20000</v>
      </c>
      <c r="B22" s="6">
        <v>5600</v>
      </c>
    </row>
    <row r="23" spans="1:2" ht="12.75">
      <c r="A23" s="1">
        <v>21000</v>
      </c>
      <c r="B23" s="6">
        <v>5850</v>
      </c>
    </row>
    <row r="24" spans="1:2" ht="12.75">
      <c r="A24" s="1">
        <v>22000</v>
      </c>
      <c r="B24" s="6">
        <v>6100</v>
      </c>
    </row>
    <row r="25" spans="1:2" ht="12.75">
      <c r="A25" s="1">
        <v>23000</v>
      </c>
      <c r="B25" s="6">
        <v>6350</v>
      </c>
    </row>
    <row r="26" spans="1:2" ht="12.75">
      <c r="A26" s="1">
        <v>24000</v>
      </c>
      <c r="B26" s="6">
        <v>6600</v>
      </c>
    </row>
    <row r="27" spans="1:2" ht="12.75">
      <c r="A27" s="1">
        <v>25000</v>
      </c>
      <c r="B27" s="6">
        <v>6850</v>
      </c>
    </row>
    <row r="28" spans="1:2" ht="12.75">
      <c r="A28" s="1">
        <v>26000</v>
      </c>
      <c r="B28" s="6">
        <v>7250</v>
      </c>
    </row>
    <row r="29" spans="1:2" ht="12.75">
      <c r="A29" s="1">
        <v>28000</v>
      </c>
      <c r="B29" s="6">
        <v>7750</v>
      </c>
    </row>
    <row r="30" spans="1:2" ht="12.75">
      <c r="A30" s="1">
        <v>30000</v>
      </c>
      <c r="B30" s="6">
        <v>8250</v>
      </c>
    </row>
    <row r="31" spans="1:2" ht="12.75">
      <c r="A31" s="1">
        <v>32000</v>
      </c>
      <c r="B31" s="6">
        <v>8750</v>
      </c>
    </row>
    <row r="32" spans="1:2" ht="12.75">
      <c r="A32" s="1">
        <v>34000</v>
      </c>
      <c r="B32" s="6">
        <v>9250</v>
      </c>
    </row>
    <row r="33" spans="1:2" ht="12.75">
      <c r="A33" s="1">
        <v>36000</v>
      </c>
      <c r="B33" s="6">
        <v>9750</v>
      </c>
    </row>
    <row r="34" spans="1:2" ht="12.75">
      <c r="A34" s="1">
        <v>38000</v>
      </c>
      <c r="B34" s="6">
        <v>10250</v>
      </c>
    </row>
    <row r="35" spans="1:2" ht="12.75">
      <c r="A35" s="1">
        <v>40000</v>
      </c>
      <c r="B35" s="6">
        <v>10750</v>
      </c>
    </row>
    <row r="36" spans="1:2" ht="12.75">
      <c r="A36" s="1">
        <v>42000</v>
      </c>
      <c r="B36" s="6">
        <v>11250</v>
      </c>
    </row>
    <row r="37" spans="1:2" ht="12.75">
      <c r="A37" s="1">
        <v>44000</v>
      </c>
      <c r="B37" s="6">
        <v>11750</v>
      </c>
    </row>
    <row r="38" spans="1:2" ht="12.75">
      <c r="A38" s="1">
        <v>46000</v>
      </c>
      <c r="B38" s="6">
        <v>12250</v>
      </c>
    </row>
    <row r="39" spans="1:2" ht="12.75">
      <c r="A39" s="1">
        <v>48000</v>
      </c>
      <c r="B39" s="6">
        <v>12750</v>
      </c>
    </row>
    <row r="40" spans="1:2" ht="12.75">
      <c r="A40" s="1">
        <v>50000</v>
      </c>
      <c r="B40" s="6">
        <v>13250</v>
      </c>
    </row>
    <row r="41" spans="1:2" ht="12.75">
      <c r="A41" s="1">
        <v>52000</v>
      </c>
      <c r="B41" s="6">
        <v>13750</v>
      </c>
    </row>
    <row r="42" spans="1:2" ht="12.75">
      <c r="A42" s="1">
        <v>54000</v>
      </c>
      <c r="B42" s="6">
        <v>14250</v>
      </c>
    </row>
    <row r="43" spans="1:2" ht="12.75">
      <c r="A43" s="1">
        <v>56000</v>
      </c>
      <c r="B43" s="6">
        <v>14750</v>
      </c>
    </row>
    <row r="44" spans="1:2" ht="12.75">
      <c r="A44" s="1">
        <v>58000</v>
      </c>
      <c r="B44" s="6">
        <v>15250</v>
      </c>
    </row>
    <row r="45" spans="1:3" ht="12.75">
      <c r="A45" s="1">
        <v>60000</v>
      </c>
      <c r="B45" s="6">
        <f>#N/A</f>
        <v>500</v>
      </c>
      <c r="C45" t="s">
        <v>46</v>
      </c>
    </row>
  </sheetData>
  <sheetProtection password="FC3F" sheet="1" selectLockedCells="1" selectUnlockedCells="1"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Frankel, Zacharia, Arnold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Hasenjager</dc:creator>
  <cp:keywords/>
  <dc:description/>
  <cp:lastModifiedBy>Tess Cheney</cp:lastModifiedBy>
  <cp:lastPrinted>2019-12-21T15:00:30Z</cp:lastPrinted>
  <dcterms:created xsi:type="dcterms:W3CDTF">2003-10-28T17:02:12Z</dcterms:created>
  <dcterms:modified xsi:type="dcterms:W3CDTF">2023-12-14T22:40:09Z</dcterms:modified>
  <cp:category/>
  <cp:version/>
  <cp:contentType/>
  <cp:contentStatus/>
</cp:coreProperties>
</file>